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agerbestand" sheetId="1" state="visible" r:id="rId1"/>
    <sheet xmlns:r="http://schemas.openxmlformats.org/officeDocument/2006/relationships" name="Auswertung" sheetId="2" state="visible" r:id="rId2"/>
    <sheet xmlns:r="http://schemas.openxmlformats.org/officeDocument/2006/relationships" name="Anleitu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\€"/>
    <numFmt numFmtId="165" formatCode="DD.MM.YYYY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0F766E"/>
      <sz val="14"/>
    </font>
    <font>
      <name val="Calibri"/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14B8A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center" vertical="center"/>
    </xf>
    <xf numFmtId="164" fontId="2" fillId="4" borderId="1" applyAlignment="1" pivotButton="0" quotePrefix="0" xfId="0">
      <alignment horizontal="center" vertical="center"/>
    </xf>
    <xf numFmtId="164" fontId="2" fillId="3" borderId="1" applyAlignment="1" pivotButton="0" quotePrefix="0" xfId="0">
      <alignment horizontal="center" vertical="center"/>
    </xf>
    <xf numFmtId="165" fontId="2" fillId="3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left" vertical="center"/>
    </xf>
    <xf numFmtId="164" fontId="2" fillId="5" borderId="1" applyAlignment="1" pivotButton="0" quotePrefix="0" xfId="0">
      <alignment horizontal="center" vertical="center"/>
    </xf>
    <xf numFmtId="165" fontId="2" fillId="5" borderId="1" applyAlignment="1" pivotButton="0" quotePrefix="0" xfId="0">
      <alignment horizontal="center" vertical="center"/>
    </xf>
    <xf numFmtId="164" fontId="1" fillId="2" borderId="1" applyAlignment="1" pivotButton="0" quotePrefix="0" xfId="0">
      <alignment horizontal="center" vertical="center"/>
    </xf>
    <xf numFmtId="0" fontId="4" fillId="3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left" vertical="center"/>
    </xf>
    <xf numFmtId="164" fontId="3" fillId="4" borderId="1" applyAlignment="1" pivotButton="0" quotePrefix="0" xfId="0">
      <alignment horizontal="center" vertical="center"/>
    </xf>
    <xf numFmtId="10" fontId="3" fillId="4" borderId="1" applyAlignment="1" pivotButton="0" quotePrefix="0" xfId="0">
      <alignment horizontal="center" vertical="center"/>
    </xf>
    <xf numFmtId="0" fontId="1" fillId="6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164" fontId="2" fillId="3" borderId="1" applyAlignment="1" pivotButton="0" quotePrefix="0" xfId="0">
      <alignment horizontal="right" vertical="center"/>
    </xf>
    <xf numFmtId="164" fontId="2" fillId="5" borderId="1" applyAlignment="1" pivotButton="0" quotePrefix="0" xfId="0">
      <alignment horizontal="right" vertical="center"/>
    </xf>
    <xf numFmtId="0" fontId="5" fillId="6" borderId="1" applyAlignment="1" pivotButton="0" quotePrefix="0" xfId="0">
      <alignment horizontal="left" vertical="center"/>
    </xf>
    <xf numFmtId="0" fontId="5" fillId="6" borderId="1" applyAlignment="1" pivotButton="0" quotePrefix="0" xfId="0">
      <alignment horizontal="left" vertical="center" wrapText="1"/>
    </xf>
    <xf numFmtId="0" fontId="2" fillId="5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left" vertical="center"/>
    </xf>
    <xf numFmtId="0" fontId="0" fillId="5" borderId="1" applyAlignment="1" pivotButton="0" quotePrefix="0" xfId="0">
      <alignment horizontal="left" vertical="center" wrapText="1"/>
    </xf>
    <xf numFmtId="165" fontId="2" fillId="3" borderId="1" applyAlignment="1" pivotButton="0" quotePrefix="0" xfId="0">
      <alignment horizontal="center" vertical="center"/>
    </xf>
    <xf numFmtId="165" fontId="2" fillId="5" borderId="1" applyAlignment="1" pivotButton="0" quotePrefix="0" xfId="0">
      <alignment horizontal="center" vertical="center"/>
    </xf>
  </cellXfs>
  <cellStyles count="1">
    <cellStyle name="Normal" xfId="0" builtinId="0" hidden="0"/>
  </cellStyles>
  <dxfs count="2"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  <dxf>
      <font>
        <name val="Calibri"/>
        <b val="1"/>
        <color rgb="0022C55E"/>
        <sz val="10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Lagerwert nach Kategorie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'Auswertung'!B11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'Auswertung'!$A$12:$A$17</f>
            </numRef>
          </cat>
          <val>
            <numRef>
              <f>'Auswertung'!$B$12:$B$17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Kategorie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Lagerwert 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Bestand nach Lagerort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'Auswertung'!E11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'Auswertung'!$D$12:$D$20</f>
            </numRef>
          </cat>
          <val>
            <numRef>
              <f>'Auswertung'!$E$12:$E$20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Bestand (Einheiten)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Lagerort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Artikelstatus: OK vs. Nachbestellen</a:t>
            </a:r>
          </a:p>
        </rich>
      </tx>
    </title>
    <plotArea>
      <pieChart>
        <varyColors val="1"/>
        <ser>
          <idx val="0"/>
          <order val="0"/>
          <tx>
            <strRef>
              <f>'Auswertung'!B22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22C55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cat>
            <numRef>
              <f>'Auswertung'!$A$23:$A$24</f>
            </numRef>
          </cat>
          <val>
            <numRef>
              <f>'Auswertung'!$B$23:$B$24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25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25</row>
      <rowOff>0</rowOff>
    </from>
    <ext cx="576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41</row>
      <rowOff>0</rowOff>
    </from>
    <ext cx="504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  <col width="24" customWidth="1" min="2" max="2"/>
    <col width="18" customWidth="1" min="3" max="3"/>
    <col width="16" customWidth="1" min="4" max="4"/>
    <col width="10" customWidth="1" min="5" max="5"/>
    <col width="16" customWidth="1" min="6" max="6"/>
    <col width="12" customWidth="1" min="7" max="7"/>
    <col width="12" customWidth="1" min="8" max="8"/>
    <col width="18" customWidth="1" min="9" max="9"/>
    <col width="15" customWidth="1" min="10" max="10"/>
    <col width="17" customWidth="1" min="11" max="11"/>
    <col width="15" customWidth="1" min="12" max="12"/>
    <col width="15" customWidth="1" min="13" max="13"/>
    <col width="28" customWidth="1" min="14" max="14"/>
    <col width="18" customWidth="1" min="15" max="15"/>
    <col width="16" customWidth="1" min="16" max="16"/>
  </cols>
  <sheetData>
    <row r="1" ht="22" customHeight="1">
      <c r="A1" s="1" t="inlineStr">
        <is>
          <t>Artikelnummer</t>
        </is>
      </c>
      <c r="B1" s="1" t="inlineStr">
        <is>
          <t>Artikelbezeichnung</t>
        </is>
      </c>
      <c r="C1" s="1" t="inlineStr">
        <is>
          <t>Kategorie</t>
        </is>
      </c>
      <c r="D1" s="1" t="inlineStr">
        <is>
          <t>Lagerort</t>
        </is>
      </c>
      <c r="E1" s="1" t="inlineStr">
        <is>
          <t>Einheit</t>
        </is>
      </c>
      <c r="F1" s="1" t="inlineStr">
        <is>
          <t>Anfangsbestand</t>
        </is>
      </c>
      <c r="G1" s="1" t="inlineStr">
        <is>
          <t>Zugänge</t>
        </is>
      </c>
      <c r="H1" s="1" t="inlineStr">
        <is>
          <t>Abgänge</t>
        </is>
      </c>
      <c r="I1" s="1" t="inlineStr">
        <is>
          <t>Aktueller Bestand</t>
        </is>
      </c>
      <c r="J1" s="1" t="inlineStr">
        <is>
          <t>Mindestbestand</t>
        </is>
      </c>
      <c r="K1" s="1" t="inlineStr">
        <is>
          <t>Nachbestellmenge</t>
        </is>
      </c>
      <c r="L1" s="1" t="inlineStr">
        <is>
          <t>Einzelpreis €</t>
        </is>
      </c>
      <c r="M1" s="1" t="inlineStr">
        <is>
          <t>Lagerwert €</t>
        </is>
      </c>
      <c r="N1" s="1" t="inlineStr">
        <is>
          <t>Lieferant</t>
        </is>
      </c>
      <c r="O1" s="1" t="inlineStr">
        <is>
          <t>Letzte Bewegung</t>
        </is>
      </c>
      <c r="P1" s="1" t="inlineStr">
        <is>
          <t>Status</t>
        </is>
      </c>
    </row>
    <row r="2">
      <c r="A2" s="2" t="inlineStr">
        <is>
          <t>ART-001</t>
        </is>
      </c>
      <c r="B2" s="3" t="inlineStr">
        <is>
          <t>Druckerpapier A4</t>
        </is>
      </c>
      <c r="C2" s="2" t="inlineStr">
        <is>
          <t>Bürobedarf</t>
        </is>
      </c>
      <c r="D2" s="2" t="inlineStr">
        <is>
          <t>Regal A1</t>
        </is>
      </c>
      <c r="E2" s="2" t="inlineStr">
        <is>
          <t>Packung</t>
        </is>
      </c>
      <c r="F2" s="4" t="n">
        <v>200</v>
      </c>
      <c r="G2" s="4" t="n">
        <v>100</v>
      </c>
      <c r="H2" s="4" t="n">
        <v>80</v>
      </c>
      <c r="I2" s="2">
        <f>F2+G2-H2</f>
        <v/>
      </c>
      <c r="J2" s="4" t="n">
        <v>50</v>
      </c>
      <c r="K2" s="2">
        <f>IF(I2&lt;J2,J2-I2,"")</f>
        <v/>
      </c>
      <c r="L2" s="5" t="n">
        <v>5.49</v>
      </c>
      <c r="M2" s="6">
        <f>I2*L2</f>
        <v/>
      </c>
      <c r="N2" s="3" t="inlineStr">
        <is>
          <t>Müller Bürobedarf GmbH</t>
        </is>
      </c>
      <c r="O2" s="29" t="n">
        <v>46093</v>
      </c>
      <c r="P2" s="2">
        <f>IF(I2&lt;=J2,"Nachbestellen","OK")</f>
        <v/>
      </c>
    </row>
    <row r="3">
      <c r="A3" s="8" t="inlineStr">
        <is>
          <t>ART-002</t>
        </is>
      </c>
      <c r="B3" s="9" t="inlineStr">
        <is>
          <t>Versandkartons M</t>
        </is>
      </c>
      <c r="C3" s="8" t="inlineStr">
        <is>
          <t>Verpackung</t>
        </is>
      </c>
      <c r="D3" s="8" t="inlineStr">
        <is>
          <t>Regal B2</t>
        </is>
      </c>
      <c r="E3" s="8" t="inlineStr">
        <is>
          <t>Stück</t>
        </is>
      </c>
      <c r="F3" s="4" t="n">
        <v>150</v>
      </c>
      <c r="G3" s="4" t="n">
        <v>50</v>
      </c>
      <c r="H3" s="4" t="n">
        <v>60</v>
      </c>
      <c r="I3" s="8">
        <f>F3+G3-H3</f>
        <v/>
      </c>
      <c r="J3" s="4" t="n">
        <v>30</v>
      </c>
      <c r="K3" s="8">
        <f>IF(I3&lt;J3,J3-I3,"")</f>
        <v/>
      </c>
      <c r="L3" s="5" t="n">
        <v>0.89</v>
      </c>
      <c r="M3" s="10">
        <f>I3*L3</f>
        <v/>
      </c>
      <c r="N3" s="9" t="inlineStr">
        <is>
          <t>Weber Verpackungen GmbH</t>
        </is>
      </c>
      <c r="O3" s="30" t="n">
        <v>46117</v>
      </c>
      <c r="P3" s="8">
        <f>IF(I3&lt;=J3,"Nachbestellen","OK")</f>
        <v/>
      </c>
    </row>
    <row r="4">
      <c r="A4" s="2" t="inlineStr">
        <is>
          <t>ART-003</t>
        </is>
      </c>
      <c r="B4" s="3" t="inlineStr">
        <is>
          <t>Kaffeebecher 250 ml</t>
        </is>
      </c>
      <c r="C4" s="2" t="inlineStr">
        <is>
          <t>Küche</t>
        </is>
      </c>
      <c r="D4" s="2" t="inlineStr">
        <is>
          <t>Regal C1</t>
        </is>
      </c>
      <c r="E4" s="2" t="inlineStr">
        <is>
          <t>Stück</t>
        </is>
      </c>
      <c r="F4" s="4" t="n">
        <v>120</v>
      </c>
      <c r="G4" s="4" t="n">
        <v>0</v>
      </c>
      <c r="H4" s="4" t="n">
        <v>110</v>
      </c>
      <c r="I4" s="2">
        <f>F4+G4-H4</f>
        <v/>
      </c>
      <c r="J4" s="4" t="n">
        <v>20</v>
      </c>
      <c r="K4" s="2">
        <f>IF(I4&lt;J4,J4-I4,"")</f>
        <v/>
      </c>
      <c r="L4" s="5" t="n">
        <v>0.45</v>
      </c>
      <c r="M4" s="6">
        <f>I4*L4</f>
        <v/>
      </c>
      <c r="N4" s="3" t="inlineStr">
        <is>
          <t>Müller Bürobedarf GmbH</t>
        </is>
      </c>
      <c r="O4" s="29" t="n">
        <v>46071</v>
      </c>
      <c r="P4" s="2">
        <f>IF(I4&lt;=J4,"Nachbestellen","OK")</f>
        <v/>
      </c>
    </row>
    <row r="5">
      <c r="A5" s="8" t="inlineStr">
        <is>
          <t>ART-004</t>
        </is>
      </c>
      <c r="B5" s="9" t="inlineStr">
        <is>
          <t>USB-C-Kabel 1,5 m</t>
        </is>
      </c>
      <c r="C5" s="8" t="inlineStr">
        <is>
          <t>Technik</t>
        </is>
      </c>
      <c r="D5" s="8" t="inlineStr">
        <is>
          <t>Regal D3</t>
        </is>
      </c>
      <c r="E5" s="8" t="inlineStr">
        <is>
          <t>Stück</t>
        </is>
      </c>
      <c r="F5" s="4" t="n">
        <v>80</v>
      </c>
      <c r="G5" s="4" t="n">
        <v>40</v>
      </c>
      <c r="H5" s="4" t="n">
        <v>35</v>
      </c>
      <c r="I5" s="8">
        <f>F5+G5-H5</f>
        <v/>
      </c>
      <c r="J5" s="4" t="n">
        <v>15</v>
      </c>
      <c r="K5" s="8">
        <f>IF(I5&lt;J5,J5-I5,"")</f>
        <v/>
      </c>
      <c r="L5" s="5" t="n">
        <v>8.99</v>
      </c>
      <c r="M5" s="10">
        <f>I5*L5</f>
        <v/>
      </c>
      <c r="N5" s="9" t="inlineStr">
        <is>
          <t>Becker Technik GmbH</t>
        </is>
      </c>
      <c r="O5" s="30" t="n">
        <v>46144</v>
      </c>
      <c r="P5" s="8">
        <f>IF(I5&lt;=J5,"Nachbestellen","OK")</f>
        <v/>
      </c>
    </row>
    <row r="6">
      <c r="A6" s="2" t="inlineStr">
        <is>
          <t>ART-005</t>
        </is>
      </c>
      <c r="B6" s="3" t="inlineStr">
        <is>
          <t>Ordner DIN A4</t>
        </is>
      </c>
      <c r="C6" s="2" t="inlineStr">
        <is>
          <t>Bürobedarf</t>
        </is>
      </c>
      <c r="D6" s="2" t="inlineStr">
        <is>
          <t>Regal A2</t>
        </is>
      </c>
      <c r="E6" s="2" t="inlineStr">
        <is>
          <t>Stück</t>
        </is>
      </c>
      <c r="F6" s="4" t="n">
        <v>300</v>
      </c>
      <c r="G6" s="4" t="n">
        <v>0</v>
      </c>
      <c r="H6" s="4" t="n">
        <v>270</v>
      </c>
      <c r="I6" s="2">
        <f>F6+G6-H6</f>
        <v/>
      </c>
      <c r="J6" s="4" t="n">
        <v>40</v>
      </c>
      <c r="K6" s="2">
        <f>IF(I6&lt;J6,J6-I6,"")</f>
        <v/>
      </c>
      <c r="L6" s="5" t="n">
        <v>2.19</v>
      </c>
      <c r="M6" s="6">
        <f>I6*L6</f>
        <v/>
      </c>
      <c r="N6" s="3" t="inlineStr">
        <is>
          <t>Müller Bürobedarf GmbH</t>
        </is>
      </c>
      <c r="O6" s="29" t="n">
        <v>46042</v>
      </c>
      <c r="P6" s="2">
        <f>IF(I6&lt;=J6,"Nachbestellen","OK")</f>
        <v/>
      </c>
    </row>
    <row r="7">
      <c r="A7" s="8" t="inlineStr">
        <is>
          <t>ART-006</t>
        </is>
      </c>
      <c r="B7" s="9" t="inlineStr">
        <is>
          <t>Etikettenrolle</t>
        </is>
      </c>
      <c r="C7" s="8" t="inlineStr">
        <is>
          <t>Verpackung</t>
        </is>
      </c>
      <c r="D7" s="8" t="inlineStr">
        <is>
          <t>Regal B1</t>
        </is>
      </c>
      <c r="E7" s="8" t="inlineStr">
        <is>
          <t>Rolle</t>
        </is>
      </c>
      <c r="F7" s="4" t="n">
        <v>60</v>
      </c>
      <c r="G7" s="4" t="n">
        <v>20</v>
      </c>
      <c r="H7" s="4" t="n">
        <v>75</v>
      </c>
      <c r="I7" s="8">
        <f>F7+G7-H7</f>
        <v/>
      </c>
      <c r="J7" s="4" t="n">
        <v>10</v>
      </c>
      <c r="K7" s="8">
        <f>IF(I7&lt;J7,J7-I7,"")</f>
        <v/>
      </c>
      <c r="L7" s="5" t="n">
        <v>3.75</v>
      </c>
      <c r="M7" s="10">
        <f>I7*L7</f>
        <v/>
      </c>
      <c r="N7" s="9" t="inlineStr">
        <is>
          <t>Weber Verpackungen GmbH</t>
        </is>
      </c>
      <c r="O7" s="30" t="n">
        <v>46157</v>
      </c>
      <c r="P7" s="8">
        <f>IF(I7&lt;=J7,"Nachbestellen","OK")</f>
        <v/>
      </c>
    </row>
    <row r="8">
      <c r="A8" s="2" t="inlineStr">
        <is>
          <t>ART-007</t>
        </is>
      </c>
      <c r="B8" s="3" t="inlineStr">
        <is>
          <t>Desinfektionsmittel 500ml</t>
        </is>
      </c>
      <c r="C8" s="2" t="inlineStr">
        <is>
          <t>Hygiene</t>
        </is>
      </c>
      <c r="D8" s="2" t="inlineStr">
        <is>
          <t>Regal E1</t>
        </is>
      </c>
      <c r="E8" s="2" t="inlineStr">
        <is>
          <t>Flasche</t>
        </is>
      </c>
      <c r="F8" s="4" t="n">
        <v>90</v>
      </c>
      <c r="G8" s="4" t="n">
        <v>30</v>
      </c>
      <c r="H8" s="4" t="n">
        <v>55</v>
      </c>
      <c r="I8" s="2">
        <f>F8+G8-H8</f>
        <v/>
      </c>
      <c r="J8" s="4" t="n">
        <v>25</v>
      </c>
      <c r="K8" s="2">
        <f>IF(I8&lt;J8,J8-I8,"")</f>
        <v/>
      </c>
      <c r="L8" s="5" t="n">
        <v>4.2</v>
      </c>
      <c r="M8" s="6">
        <f>I8*L8</f>
        <v/>
      </c>
      <c r="N8" s="3" t="inlineStr">
        <is>
          <t>Schneider Logistik GmbH</t>
        </is>
      </c>
      <c r="O8" s="29" t="n">
        <v>46109</v>
      </c>
      <c r="P8" s="2">
        <f>IF(I8&lt;=J8,"Nachbestellen","OK")</f>
        <v/>
      </c>
    </row>
    <row r="9">
      <c r="A9" s="8" t="inlineStr">
        <is>
          <t>ART-008</t>
        </is>
      </c>
      <c r="B9" s="9" t="inlineStr">
        <is>
          <t>Kugelschreiber blau</t>
        </is>
      </c>
      <c r="C9" s="8" t="inlineStr">
        <is>
          <t>Bürobedarf</t>
        </is>
      </c>
      <c r="D9" s="8" t="inlineStr">
        <is>
          <t>Regal A3</t>
        </is>
      </c>
      <c r="E9" s="8" t="inlineStr">
        <is>
          <t>Stück</t>
        </is>
      </c>
      <c r="F9" s="4" t="n">
        <v>500</v>
      </c>
      <c r="G9" s="4" t="n">
        <v>200</v>
      </c>
      <c r="H9" s="4" t="n">
        <v>480</v>
      </c>
      <c r="I9" s="8">
        <f>F9+G9-H9</f>
        <v/>
      </c>
      <c r="J9" s="4" t="n">
        <v>50</v>
      </c>
      <c r="K9" s="8">
        <f>IF(I9&lt;J9,J9-I9,"")</f>
        <v/>
      </c>
      <c r="L9" s="5" t="n">
        <v>0.55</v>
      </c>
      <c r="M9" s="10">
        <f>I9*L9</f>
        <v/>
      </c>
      <c r="N9" s="9" t="inlineStr">
        <is>
          <t>Hoffmann Handels GmbH</t>
        </is>
      </c>
      <c r="O9" s="30" t="n">
        <v>46134</v>
      </c>
      <c r="P9" s="8">
        <f>IF(I9&lt;=J9,"Nachbestellen","OK")</f>
        <v/>
      </c>
    </row>
    <row r="10">
      <c r="A10" s="2" t="inlineStr">
        <is>
          <t>ART-009</t>
        </is>
      </c>
      <c r="B10" s="3" t="inlineStr">
        <is>
          <t>Akkuschrauber 18V</t>
        </is>
      </c>
      <c r="C10" s="2" t="inlineStr">
        <is>
          <t>Werkzeug</t>
        </is>
      </c>
      <c r="D10" s="2" t="inlineStr">
        <is>
          <t>Regal F2</t>
        </is>
      </c>
      <c r="E10" s="2" t="inlineStr">
        <is>
          <t>Stück</t>
        </is>
      </c>
      <c r="F10" s="4" t="n">
        <v>20</v>
      </c>
      <c r="G10" s="4" t="n">
        <v>5</v>
      </c>
      <c r="H10" s="4" t="n">
        <v>18</v>
      </c>
      <c r="I10" s="2">
        <f>F10+G10-H10</f>
        <v/>
      </c>
      <c r="J10" s="4" t="n">
        <v>10</v>
      </c>
      <c r="K10" s="2">
        <f>IF(I10&lt;J10,J10-I10,"")</f>
        <v/>
      </c>
      <c r="L10" s="5" t="n">
        <v>129.9</v>
      </c>
      <c r="M10" s="6">
        <f>I10*L10</f>
        <v/>
      </c>
      <c r="N10" s="3" t="inlineStr">
        <is>
          <t>Becker Technik GmbH</t>
        </is>
      </c>
      <c r="O10" s="29" t="n">
        <v>46152</v>
      </c>
      <c r="P10" s="2">
        <f>IF(I10&lt;=J10,"Nachbestellen","OK")</f>
        <v/>
      </c>
    </row>
    <row r="11">
      <c r="A11" s="1" t="inlineStr">
        <is>
          <t>GESAMT</t>
        </is>
      </c>
      <c r="B11" s="1" t="n"/>
      <c r="C11" s="1" t="n"/>
      <c r="D11" s="1" t="n"/>
      <c r="E11" s="1" t="n"/>
      <c r="F11" s="1" t="n"/>
      <c r="G11" s="1" t="n"/>
      <c r="H11" s="1" t="n"/>
      <c r="I11" s="1">
        <f>SUM(I2:I10)</f>
        <v/>
      </c>
      <c r="J11" s="1" t="n"/>
      <c r="K11" s="1" t="n"/>
      <c r="L11" s="1" t="n"/>
      <c r="M11" s="12">
        <f>SUM(M2:M10)</f>
        <v/>
      </c>
      <c r="N11" s="1" t="n"/>
      <c r="O11" s="1" t="n"/>
      <c r="P11" s="1" t="n"/>
    </row>
  </sheetData>
  <conditionalFormatting sqref="P2:P10">
    <cfRule type="expression" priority="1" dxfId="0" stopIfTrue="1">
      <formula>P2="Nachbestellen"</formula>
    </cfRule>
    <cfRule type="expression" priority="2" dxfId="1" stopIfTrue="1">
      <formula>P2="OK"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2" customWidth="1" min="1" max="1"/>
    <col width="22" customWidth="1" min="2" max="2"/>
    <col width="20" customWidth="1" min="3" max="3"/>
    <col width="20" customWidth="1" min="4" max="4"/>
    <col width="18" customWidth="1" min="5" max="5"/>
    <col width="18" customWidth="1" min="6" max="6"/>
  </cols>
  <sheetData>
    <row r="1" ht="28" customHeight="1">
      <c r="A1" s="13" t="inlineStr">
        <is>
          <t>Lager-Auswertung &amp; Kennzahlen</t>
        </is>
      </c>
    </row>
    <row r="2"/>
    <row r="3">
      <c r="A3" s="1" t="inlineStr">
        <is>
          <t>Kennzahl</t>
        </is>
      </c>
      <c r="B3" s="1" t="inlineStr">
        <is>
          <t>Wert</t>
        </is>
      </c>
    </row>
    <row r="4">
      <c r="A4" s="14" t="inlineStr">
        <is>
          <t>Anzahl Artikel</t>
        </is>
      </c>
      <c r="B4" s="15">
        <f>COUNTA(Lagerbestand!A2:A100)</f>
        <v/>
      </c>
    </row>
    <row r="5">
      <c r="A5" s="16" t="inlineStr">
        <is>
          <t>Gesamtbestand (Einheiten)</t>
        </is>
      </c>
      <c r="B5" s="15">
        <f>SUM(Lagerbestand!I2:I100)</f>
        <v/>
      </c>
    </row>
    <row r="6">
      <c r="A6" s="14" t="inlineStr">
        <is>
          <t>Gesamt-Lagerwert €</t>
        </is>
      </c>
      <c r="B6" s="17">
        <f>SUM(Lagerbestand!M2:M100)</f>
        <v/>
      </c>
    </row>
    <row r="7">
      <c r="A7" s="16" t="inlineStr">
        <is>
          <t>Ø Artikelwert €</t>
        </is>
      </c>
      <c r="B7" s="17">
        <f>IFERROR(AVERAGE(Lagerbestand!M2:M100),0)</f>
        <v/>
      </c>
    </row>
    <row r="8">
      <c r="A8" s="14" t="inlineStr">
        <is>
          <t>Artikel zum Nachbestellen</t>
        </is>
      </c>
      <c r="B8" s="15">
        <f>COUNTIF(Lagerbestand!P2:P100,"Nachbestellen")</f>
        <v/>
      </c>
    </row>
    <row r="9">
      <c r="A9" s="16" t="inlineStr">
        <is>
          <t>Anteil kritischer Artikel</t>
        </is>
      </c>
      <c r="B9" s="18">
        <f>IFERROR(COUNTIF(Lagerbestand!P2:P100,"Nachbestellen")/COUNTA(Lagerbestand!A2:A100),0)</f>
        <v/>
      </c>
    </row>
    <row r="10"/>
    <row r="11">
      <c r="A11" s="19" t="inlineStr">
        <is>
          <t>Lagerwert nach Kategorie</t>
        </is>
      </c>
      <c r="B11" s="20" t="inlineStr">
        <is>
          <t>Lagerwert €</t>
        </is>
      </c>
      <c r="D11" s="20" t="inlineStr">
        <is>
          <t>Bestand nach Lagerort</t>
        </is>
      </c>
      <c r="E11" s="20" t="inlineStr">
        <is>
          <t>Bestand (Einh.)</t>
        </is>
      </c>
    </row>
    <row r="12">
      <c r="A12" s="3" t="inlineStr">
        <is>
          <t>Bürobedarf</t>
        </is>
      </c>
      <c r="B12" s="21">
        <f>SUMIF(Lagerbestand!C:C,A12,Lagerbestand!M:M)</f>
        <v/>
      </c>
      <c r="D12" s="3" t="inlineStr">
        <is>
          <t>Regal A1</t>
        </is>
      </c>
      <c r="E12" s="2">
        <f>SUMIF(Lagerbestand!D:D,D12,Lagerbestand!I:I)</f>
        <v/>
      </c>
    </row>
    <row r="13">
      <c r="A13" s="9" t="inlineStr">
        <is>
          <t>Verpackung</t>
        </is>
      </c>
      <c r="B13" s="22">
        <f>SUMIF(Lagerbestand!C:C,A13,Lagerbestand!M:M)</f>
        <v/>
      </c>
      <c r="D13" s="9" t="inlineStr">
        <is>
          <t>Regal A2</t>
        </is>
      </c>
      <c r="E13" s="8">
        <f>SUMIF(Lagerbestand!D:D,D13,Lagerbestand!I:I)</f>
        <v/>
      </c>
    </row>
    <row r="14">
      <c r="A14" s="3" t="inlineStr">
        <is>
          <t>Küche</t>
        </is>
      </c>
      <c r="B14" s="21">
        <f>SUMIF(Lagerbestand!C:C,A14,Lagerbestand!M:M)</f>
        <v/>
      </c>
      <c r="D14" s="3" t="inlineStr">
        <is>
          <t>Regal A3</t>
        </is>
      </c>
      <c r="E14" s="2">
        <f>SUMIF(Lagerbestand!D:D,D14,Lagerbestand!I:I)</f>
        <v/>
      </c>
    </row>
    <row r="15">
      <c r="A15" s="9" t="inlineStr">
        <is>
          <t>Technik</t>
        </is>
      </c>
      <c r="B15" s="22">
        <f>SUMIF(Lagerbestand!C:C,A15,Lagerbestand!M:M)</f>
        <v/>
      </c>
      <c r="D15" s="9" t="inlineStr">
        <is>
          <t>Regal B1</t>
        </is>
      </c>
      <c r="E15" s="8">
        <f>SUMIF(Lagerbestand!D:D,D15,Lagerbestand!I:I)</f>
        <v/>
      </c>
    </row>
    <row r="16">
      <c r="A16" s="3" t="inlineStr">
        <is>
          <t>Hygiene</t>
        </is>
      </c>
      <c r="B16" s="21">
        <f>SUMIF(Lagerbestand!C:C,A16,Lagerbestand!M:M)</f>
        <v/>
      </c>
      <c r="D16" s="3" t="inlineStr">
        <is>
          <t>Regal B2</t>
        </is>
      </c>
      <c r="E16" s="2">
        <f>SUMIF(Lagerbestand!D:D,D16,Lagerbestand!I:I)</f>
        <v/>
      </c>
    </row>
    <row r="17">
      <c r="A17" s="9" t="inlineStr">
        <is>
          <t>Werkzeug</t>
        </is>
      </c>
      <c r="B17" s="22">
        <f>SUMIF(Lagerbestand!C:C,A17,Lagerbestand!M:M)</f>
        <v/>
      </c>
      <c r="D17" s="9" t="inlineStr">
        <is>
          <t>Regal C1</t>
        </is>
      </c>
      <c r="E17" s="8">
        <f>SUMIF(Lagerbestand!D:D,D17,Lagerbestand!I:I)</f>
        <v/>
      </c>
    </row>
    <row r="18">
      <c r="D18" s="3" t="inlineStr">
        <is>
          <t>Regal D3</t>
        </is>
      </c>
      <c r="E18" s="2">
        <f>SUMIF(Lagerbestand!D:D,D18,Lagerbestand!I:I)</f>
        <v/>
      </c>
    </row>
    <row r="19">
      <c r="D19" s="9" t="inlineStr">
        <is>
          <t>Regal E1</t>
        </is>
      </c>
      <c r="E19" s="8">
        <f>SUMIF(Lagerbestand!D:D,D19,Lagerbestand!I:I)</f>
        <v/>
      </c>
    </row>
    <row r="20">
      <c r="D20" s="3" t="inlineStr">
        <is>
          <t>Regal F2</t>
        </is>
      </c>
      <c r="E20" s="2">
        <f>SUMIF(Lagerbestand!D:D,D20,Lagerbestand!I:I)</f>
        <v/>
      </c>
    </row>
    <row r="21"/>
    <row r="22">
      <c r="A22" s="20" t="inlineStr">
        <is>
          <t>Status</t>
        </is>
      </c>
      <c r="B22" s="20" t="inlineStr">
        <is>
          <t>Anzahl</t>
        </is>
      </c>
    </row>
    <row r="23">
      <c r="A23" s="8" t="inlineStr">
        <is>
          <t>OK</t>
        </is>
      </c>
      <c r="B23" s="8">
        <f>COUNTIF(Lagerbestand!P2:P100,"OK")</f>
        <v/>
      </c>
    </row>
    <row r="24">
      <c r="A24" s="2" t="inlineStr">
        <is>
          <t>Nachbestellen</t>
        </is>
      </c>
      <c r="B24" s="2">
        <f>COUNTIF(Lagerbestand!P2:P100,"Nachbestellen")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28" customWidth="1" min="1" max="1"/>
    <col width="55" customWidth="1" min="2" max="2"/>
  </cols>
  <sheetData>
    <row r="1" ht="30" customHeight="1">
      <c r="A1" s="13" t="inlineStr">
        <is>
          <t>Anleitung zur Lagerverwaltungs-Vorlage</t>
        </is>
      </c>
    </row>
    <row r="2" ht="18" customHeight="1">
      <c r="A2" s="23" t="inlineStr">
        <is>
          <t>BLATT: Lagerbestand</t>
        </is>
      </c>
      <c r="B2" s="24" t="inlineStr"/>
    </row>
    <row r="3" ht="18" customHeight="1">
      <c r="A3" s="16" t="inlineStr">
        <is>
          <t>Artikelnummer</t>
        </is>
      </c>
      <c r="B3" s="25" t="inlineStr">
        <is>
          <t>Eindeutige Nummer für jeden Artikel (z. B. ART-001).</t>
        </is>
      </c>
    </row>
    <row r="4" ht="18" customHeight="1">
      <c r="A4" s="14" t="inlineStr">
        <is>
          <t>Artikelbezeichnung</t>
        </is>
      </c>
      <c r="B4" s="26" t="inlineStr">
        <is>
          <t>Name des Artikels (z. B. Druckerpapier A4).</t>
        </is>
      </c>
    </row>
    <row r="5" ht="18" customHeight="1">
      <c r="A5" s="16" t="inlineStr">
        <is>
          <t>Kategorie</t>
        </is>
      </c>
      <c r="B5" s="25" t="inlineStr">
        <is>
          <t>Warengruppe des Artikels (z. B. Bürobedarf, Technik).</t>
        </is>
      </c>
    </row>
    <row r="6" ht="18" customHeight="1">
      <c r="A6" s="14" t="inlineStr">
        <is>
          <t>Lagerort</t>
        </is>
      </c>
      <c r="B6" s="26" t="inlineStr">
        <is>
          <t>Position im Lager (z. B. Regal A1).</t>
        </is>
      </c>
    </row>
    <row r="7" ht="18" customHeight="1">
      <c r="A7" s="16" t="inlineStr">
        <is>
          <t>Einheit</t>
        </is>
      </c>
      <c r="B7" s="25" t="inlineStr">
        <is>
          <t>Maßeinheit (Stück, Packung, Rolle, Flasche …).</t>
        </is>
      </c>
    </row>
    <row r="8" ht="18" customHeight="1">
      <c r="A8" s="14" t="inlineStr">
        <is>
          <t>Anfangsbestand</t>
        </is>
      </c>
      <c r="B8" s="26" t="inlineStr">
        <is>
          <t>Gelb markiert – bitte manuell eintragen.</t>
        </is>
      </c>
    </row>
    <row r="9" ht="18" customHeight="1">
      <c r="A9" s="16" t="inlineStr">
        <is>
          <t>Zugänge</t>
        </is>
      </c>
      <c r="B9" s="25" t="inlineStr">
        <is>
          <t>Gelb markiert – Wareneingänge manuell eintragen.</t>
        </is>
      </c>
    </row>
    <row r="10" ht="18" customHeight="1">
      <c r="A10" s="14" t="inlineStr">
        <is>
          <t>Abgänge</t>
        </is>
      </c>
      <c r="B10" s="26" t="inlineStr">
        <is>
          <t>Gelb markiert – Warenausgänge manuell eintragen.</t>
        </is>
      </c>
    </row>
    <row r="11" ht="18" customHeight="1">
      <c r="A11" s="16" t="inlineStr">
        <is>
          <t>Aktueller Bestand</t>
        </is>
      </c>
      <c r="B11" s="25" t="inlineStr">
        <is>
          <t>Wird automatisch berechnet: Anfang + Zugänge – Abgänge.</t>
        </is>
      </c>
    </row>
    <row r="12" ht="18" customHeight="1">
      <c r="A12" s="14" t="inlineStr">
        <is>
          <t>Mindestbestand</t>
        </is>
      </c>
      <c r="B12" s="26" t="inlineStr">
        <is>
          <t>Gelb markiert – Untergrenze für Nachbestellung.</t>
        </is>
      </c>
    </row>
    <row r="13" ht="18" customHeight="1">
      <c r="A13" s="16" t="inlineStr">
        <is>
          <t>Nachbestellmenge</t>
        </is>
      </c>
      <c r="B13" s="25" t="inlineStr">
        <is>
          <t>Automatisch: Differenz wenn Bestand &lt; Mindestbestand.</t>
        </is>
      </c>
    </row>
    <row r="14" ht="18" customHeight="1">
      <c r="A14" s="14" t="inlineStr">
        <is>
          <t>Einzelpreis €</t>
        </is>
      </c>
      <c r="B14" s="26" t="inlineStr">
        <is>
          <t>Gelb markiert – Preis je Einheit in Euro.</t>
        </is>
      </c>
    </row>
    <row r="15" ht="18" customHeight="1">
      <c r="A15" s="16" t="inlineStr">
        <is>
          <t>Lagerwert €</t>
        </is>
      </c>
      <c r="B15" s="25" t="inlineStr">
        <is>
          <t>Automatisch: Aktueller Bestand × Einzelpreis.</t>
        </is>
      </c>
    </row>
    <row r="16" ht="18" customHeight="1">
      <c r="A16" s="14" t="inlineStr">
        <is>
          <t>Lieferant</t>
        </is>
      </c>
      <c r="B16" s="26" t="inlineStr">
        <is>
          <t>Name des Lieferanten für diesen Artikel.</t>
        </is>
      </c>
    </row>
    <row r="17" ht="18" customHeight="1">
      <c r="A17" s="16" t="inlineStr">
        <is>
          <t>Letzte Bewegung</t>
        </is>
      </c>
      <c r="B17" s="25" t="inlineStr">
        <is>
          <t>Datum der letzten Warenbewegung (TT.MM.JJJJ).</t>
        </is>
      </c>
    </row>
    <row r="18" ht="18" customHeight="1">
      <c r="A18" s="14" t="inlineStr">
        <is>
          <t>Status</t>
        </is>
      </c>
      <c r="B18" s="26" t="inlineStr">
        <is>
          <t>Automatisch: 'Nachbestellen' wenn Bestand ≤ Mindest, sonst 'OK'.</t>
        </is>
      </c>
    </row>
    <row r="19" ht="18" customHeight="1">
      <c r="A19" s="27" t="inlineStr"/>
      <c r="B19" s="28" t="inlineStr"/>
    </row>
    <row r="20" ht="18" customHeight="1">
      <c r="A20" s="23" t="inlineStr">
        <is>
          <t>BLATT: Auswertung</t>
        </is>
      </c>
      <c r="B20" s="24" t="inlineStr"/>
    </row>
    <row r="21" ht="18" customHeight="1">
      <c r="A21" s="16" t="inlineStr">
        <is>
          <t>Kennzahlen</t>
        </is>
      </c>
      <c r="B21" s="25" t="inlineStr">
        <is>
          <t>Automatisch berechnete Übersicht: Anzahl Artikel, Lagerwert, Nachbestellfälle.</t>
        </is>
      </c>
    </row>
    <row r="22" ht="18" customHeight="1">
      <c r="A22" s="14" t="inlineStr">
        <is>
          <t>Lagerwert nach Kategorie</t>
        </is>
      </c>
      <c r="B22" s="26" t="inlineStr">
        <is>
          <t>Summiert den Lagerwert gruppiert nach Warengruppe.</t>
        </is>
      </c>
    </row>
    <row r="23" ht="18" customHeight="1">
      <c r="A23" s="16" t="inlineStr">
        <is>
          <t>Bestand nach Lagerort</t>
        </is>
      </c>
      <c r="B23" s="25" t="inlineStr">
        <is>
          <t>Summiert den Bestand je Lagerregal.</t>
        </is>
      </c>
    </row>
    <row r="24" ht="18" customHeight="1">
      <c r="A24" s="14" t="inlineStr">
        <is>
          <t>Diagramme</t>
        </is>
      </c>
      <c r="B24" s="26" t="inlineStr">
        <is>
          <t>Säulen-, Balken- und Kreisdiagramm aktualisieren sich automatisch.</t>
        </is>
      </c>
    </row>
    <row r="25" ht="18" customHeight="1">
      <c r="A25" s="27" t="inlineStr"/>
      <c r="B25" s="28" t="inlineStr"/>
    </row>
    <row r="26" ht="18" customHeight="1">
      <c r="A26" s="23" t="inlineStr">
        <is>
          <t>FARBLEGENDE</t>
        </is>
      </c>
      <c r="B26" s="24" t="inlineStr"/>
    </row>
    <row r="27" ht="18" customHeight="1">
      <c r="A27" s="16" t="inlineStr">
        <is>
          <t>Gelb (#FFFBEB)</t>
        </is>
      </c>
      <c r="B27" s="25" t="inlineStr">
        <is>
          <t>Eingabefelder – hier Werte manuell eintragen.</t>
        </is>
      </c>
    </row>
    <row r="28" ht="18" customHeight="1">
      <c r="A28" s="14" t="inlineStr">
        <is>
          <t>Mint (#F0FDFA)</t>
        </is>
      </c>
      <c r="B28" s="26" t="inlineStr">
        <is>
          <t>Alternierend – bessere Lesbarkeit der Zeilen.</t>
        </is>
      </c>
    </row>
    <row r="29" ht="18" customHeight="1">
      <c r="A29" s="16" t="inlineStr">
        <is>
          <t>Grün (#22C55E)</t>
        </is>
      </c>
      <c r="B29" s="25" t="inlineStr">
        <is>
          <t>Status 'OK' – Bestand ausreichend.</t>
        </is>
      </c>
    </row>
    <row r="30" ht="18" customHeight="1">
      <c r="A30" s="14" t="inlineStr">
        <is>
          <t>Rot (#DC2626)</t>
        </is>
      </c>
      <c r="B30" s="26" t="inlineStr">
        <is>
          <t>Status 'Nachbestellen' – Bestand zu niedrig.</t>
        </is>
      </c>
    </row>
    <row r="31" ht="18" customHeight="1">
      <c r="A31" s="16" t="inlineStr">
        <is>
          <t>Dunkelgrün (#0F766E)</t>
        </is>
      </c>
      <c r="B31" s="25" t="inlineStr">
        <is>
          <t>Kopfzeilen und Überschriften.</t>
        </is>
      </c>
    </row>
    <row r="32" ht="18" customHeight="1">
      <c r="A32" s="27" t="inlineStr"/>
      <c r="B32" s="28" t="inlineStr"/>
    </row>
    <row r="33" ht="18" customHeight="1">
      <c r="A33" s="23" t="inlineStr">
        <is>
          <t>HINWEISE</t>
        </is>
      </c>
      <c r="B33" s="24" t="inlineStr"/>
    </row>
    <row r="34" ht="18" customHeight="1">
      <c r="A34" s="14" t="inlineStr">
        <is>
          <t>Datumsformat</t>
        </is>
      </c>
      <c r="B34" s="26" t="inlineStr">
        <is>
          <t>Bitte Datum immer im Format TT.MM.JJJJ eingeben.</t>
        </is>
      </c>
    </row>
    <row r="35" ht="18" customHeight="1">
      <c r="A35" s="16" t="inlineStr">
        <is>
          <t>Währungsformat</t>
        </is>
      </c>
      <c r="B35" s="25" t="inlineStr">
        <is>
          <t>Preise werden automatisch als 1.234,56 € angezeigt.</t>
        </is>
      </c>
    </row>
    <row r="36" ht="18" customHeight="1">
      <c r="A36" s="14" t="inlineStr">
        <is>
          <t>Neue Artikel</t>
        </is>
      </c>
      <c r="B36" s="26" t="inlineStr">
        <is>
          <t>Neue Zeile unterhalb der letzten Datenzeile einfügen und alle gelben Felder ausfüllen.</t>
        </is>
      </c>
    </row>
    <row r="37" ht="18" customHeight="1">
      <c r="A37" s="16" t="inlineStr">
        <is>
          <t>Formeln nicht löschen</t>
        </is>
      </c>
      <c r="B37" s="25" t="inlineStr">
        <is>
          <t>Die Spalten Aktueller Bestand, Lagerwert, Status und Nachbestellmenge enthalten Formeln – bitte nicht überschreiben.</t>
        </is>
      </c>
    </row>
    <row r="38" ht="18" customHeight="1">
      <c r="A38" s="14" t="inlineStr">
        <is>
          <t>Letzte Aktualisierung</t>
        </is>
      </c>
      <c r="B38" s="26" t="inlineStr">
        <is>
          <t>29.05.2026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2026-05-29T19:48:50Z</dcterms:created>
  <dcterms:modified xmlns:dcterms="http://purl.org/dc/terms/" xmlns:xsi="http://www.w3.org/2001/XMLSchema-instance" xsi:type="dcterms:W3CDTF">2026-05-29T19:48:50Z</dcterms:modified>
</cp:coreProperties>
</file>